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75" windowWidth="15225" windowHeight="11595"/>
  </bookViews>
  <sheets>
    <sheet name="Sheet1" sheetId="1" r:id="rId1"/>
    <sheet name="Sheet2" sheetId="2" r:id="rId2"/>
    <sheet name="Sheet3" sheetId="3" r:id="rId3"/>
  </sheets>
  <definedNames>
    <definedName name="dy">Sheet1!$N$20</definedName>
    <definedName name="h_down">Sheet1!$W$8</definedName>
    <definedName name="h_up">Sheet1!$F$4</definedName>
    <definedName name="K">Sheet1!$N$19</definedName>
  </definedNames>
  <calcPr calcId="125725" calcMode="manual" iterate="1" iterateCount="1000"/>
</workbook>
</file>

<file path=xl/calcChain.xml><?xml version="1.0" encoding="utf-8"?>
<calcChain xmlns="http://schemas.openxmlformats.org/spreadsheetml/2006/main">
  <c r="AC21" i="1"/>
  <c r="U21"/>
  <c r="V21"/>
  <c r="W21"/>
  <c r="X21"/>
  <c r="Y21"/>
  <c r="Z21"/>
  <c r="AA21"/>
  <c r="AB21"/>
  <c r="T21"/>
  <c r="S21"/>
  <c r="T9"/>
  <c r="U9"/>
  <c r="V9"/>
  <c r="W9"/>
  <c r="X9"/>
  <c r="Y9"/>
  <c r="Z9"/>
  <c r="AA9"/>
  <c r="AB9"/>
  <c r="AC9"/>
  <c r="S9"/>
  <c r="C9"/>
  <c r="D9"/>
  <c r="E9"/>
  <c r="F9"/>
  <c r="G9"/>
  <c r="H9"/>
  <c r="I9"/>
  <c r="J9"/>
  <c r="K9"/>
  <c r="L9"/>
  <c r="B9"/>
  <c r="B10"/>
  <c r="C10"/>
  <c r="D10"/>
  <c r="E10"/>
  <c r="F10"/>
  <c r="G10"/>
  <c r="H10"/>
  <c r="I10"/>
  <c r="J10"/>
  <c r="K10"/>
  <c r="L10"/>
  <c r="S10"/>
  <c r="T10"/>
  <c r="U10"/>
  <c r="V10"/>
  <c r="W10"/>
  <c r="X10"/>
  <c r="Y10"/>
  <c r="Z10"/>
  <c r="AA10"/>
  <c r="AB10"/>
  <c r="AC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S19"/>
  <c r="T19"/>
  <c r="U19"/>
  <c r="V19"/>
  <c r="W19"/>
  <c r="X19"/>
  <c r="Y19"/>
  <c r="Z19"/>
  <c r="AA19"/>
  <c r="AB19"/>
  <c r="AC19"/>
  <c r="S20"/>
  <c r="T20"/>
  <c r="U20"/>
  <c r="V20"/>
  <c r="W20"/>
  <c r="X20"/>
  <c r="Y20"/>
  <c r="Z20"/>
  <c r="AA20"/>
  <c r="AB20"/>
  <c r="AC20"/>
  <c r="S22"/>
  <c r="T22"/>
  <c r="U22"/>
  <c r="V22"/>
  <c r="W22"/>
  <c r="X22"/>
  <c r="Y22"/>
  <c r="Z22"/>
  <c r="AA22"/>
  <c r="AB22"/>
  <c r="AC22"/>
  <c r="S24"/>
</calcChain>
</file>

<file path=xl/sharedStrings.xml><?xml version="1.0" encoding="utf-8"?>
<sst xmlns="http://schemas.openxmlformats.org/spreadsheetml/2006/main" count="16" uniqueCount="13">
  <si>
    <t>Coffer Dam Finite Element Solution</t>
  </si>
  <si>
    <t>dh</t>
  </si>
  <si>
    <t>dy</t>
  </si>
  <si>
    <t>dh/dy</t>
  </si>
  <si>
    <t>K</t>
  </si>
  <si>
    <t>Qi</t>
  </si>
  <si>
    <t>Ai</t>
  </si>
  <si>
    <t>[m/d]</t>
  </si>
  <si>
    <t>[m]</t>
  </si>
  <si>
    <t>Qtotal:</t>
  </si>
  <si>
    <t>[m^3/d/m]</t>
  </si>
  <si>
    <t>H=</t>
  </si>
  <si>
    <t>CE En 544 - Brigham Young University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</si>
</sst>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5" fillId="3" borderId="0" xfId="0" applyFont="1" applyFill="1"/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65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24"/>
  <sheetViews>
    <sheetView showGridLines="0" tabSelected="1" workbookViewId="0">
      <selection activeCell="Z6" sqref="Z6"/>
    </sheetView>
  </sheetViews>
  <sheetFormatPr defaultRowHeight="12.75"/>
  <cols>
    <col min="1" max="1" width="6" style="1" customWidth="1"/>
    <col min="2" max="29" width="5.28515625" style="1" customWidth="1"/>
    <col min="30" max="16384" width="9.140625" style="1"/>
  </cols>
  <sheetData>
    <row r="1" spans="1:30" ht="26.25">
      <c r="A1" s="2" t="s">
        <v>0</v>
      </c>
    </row>
    <row r="2" spans="1:30" ht="15">
      <c r="A2" s="3" t="s">
        <v>12</v>
      </c>
    </row>
    <row r="3" spans="1:30" s="4" customFormat="1" ht="15"/>
    <row r="4" spans="1:30" s="4" customFormat="1" ht="15">
      <c r="E4" s="5" t="s">
        <v>11</v>
      </c>
      <c r="F4" s="6">
        <v>60</v>
      </c>
      <c r="G4" s="5" t="s">
        <v>8</v>
      </c>
      <c r="AD4" s="7"/>
    </row>
    <row r="5" spans="1:30" s="4" customFormat="1" ht="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AD5" s="7"/>
    </row>
    <row r="6" spans="1:30" s="4" customFormat="1" ht="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AD6" s="7"/>
    </row>
    <row r="7" spans="1:30" s="4" customFormat="1" ht="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AD7" s="7"/>
    </row>
    <row r="8" spans="1:30" s="4" customFormat="1" ht="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V8" s="5" t="s">
        <v>11</v>
      </c>
      <c r="W8" s="6">
        <v>42</v>
      </c>
      <c r="X8" s="5" t="s">
        <v>8</v>
      </c>
      <c r="AD8" s="7"/>
    </row>
    <row r="9" spans="1:30" s="4" customFormat="1" ht="15">
      <c r="A9" s="9"/>
      <c r="B9" s="10">
        <f t="shared" ref="B9:L9" si="0">h_up</f>
        <v>60</v>
      </c>
      <c r="C9" s="10">
        <f t="shared" si="0"/>
        <v>60</v>
      </c>
      <c r="D9" s="10">
        <f t="shared" si="0"/>
        <v>60</v>
      </c>
      <c r="E9" s="10">
        <f t="shared" si="0"/>
        <v>60</v>
      </c>
      <c r="F9" s="10">
        <f t="shared" si="0"/>
        <v>60</v>
      </c>
      <c r="G9" s="10">
        <f t="shared" si="0"/>
        <v>60</v>
      </c>
      <c r="H9" s="10">
        <f t="shared" si="0"/>
        <v>60</v>
      </c>
      <c r="I9" s="10">
        <f t="shared" si="0"/>
        <v>60</v>
      </c>
      <c r="J9" s="10">
        <f t="shared" si="0"/>
        <v>60</v>
      </c>
      <c r="K9" s="10">
        <f t="shared" si="0"/>
        <v>60</v>
      </c>
      <c r="L9" s="10">
        <f t="shared" si="0"/>
        <v>60</v>
      </c>
      <c r="M9" s="11"/>
      <c r="N9" s="11"/>
      <c r="O9" s="11"/>
      <c r="P9" s="11"/>
      <c r="Q9" s="11"/>
      <c r="R9" s="11"/>
      <c r="S9" s="10">
        <f t="shared" ref="S9:AC9" si="1">h_down</f>
        <v>42</v>
      </c>
      <c r="T9" s="10">
        <f t="shared" si="1"/>
        <v>42</v>
      </c>
      <c r="U9" s="10">
        <f t="shared" si="1"/>
        <v>42</v>
      </c>
      <c r="V9" s="10">
        <f t="shared" si="1"/>
        <v>42</v>
      </c>
      <c r="W9" s="10">
        <f t="shared" si="1"/>
        <v>42</v>
      </c>
      <c r="X9" s="10">
        <f t="shared" si="1"/>
        <v>42</v>
      </c>
      <c r="Y9" s="10">
        <f t="shared" si="1"/>
        <v>42</v>
      </c>
      <c r="Z9" s="10">
        <f t="shared" si="1"/>
        <v>42</v>
      </c>
      <c r="AA9" s="10">
        <f t="shared" si="1"/>
        <v>42</v>
      </c>
      <c r="AB9" s="10">
        <f t="shared" si="1"/>
        <v>42</v>
      </c>
      <c r="AC9" s="10">
        <f t="shared" si="1"/>
        <v>42</v>
      </c>
      <c r="AD9" s="9"/>
    </row>
    <row r="10" spans="1:30" s="4" customFormat="1" ht="15">
      <c r="A10" s="9"/>
      <c r="B10" s="10">
        <f ca="1">(B9/2+C10+B11/2)/2</f>
        <v>59.800468789226343</v>
      </c>
      <c r="C10" s="10">
        <f ca="1">(B10+C9+D10+C11)/4</f>
        <v>59.793582243328558</v>
      </c>
      <c r="D10" s="10">
        <f t="shared" ref="D10:K14" ca="1" si="2">(C10+D9+E10+D11)/4</f>
        <v>59.772403157284565</v>
      </c>
      <c r="E10" s="10">
        <f t="shared" ca="1" si="2"/>
        <v>59.735310764050496</v>
      </c>
      <c r="F10" s="10">
        <f t="shared" ca="1" si="2"/>
        <v>59.679379985881496</v>
      </c>
      <c r="G10" s="10">
        <f t="shared" ca="1" si="2"/>
        <v>59.599993639641156</v>
      </c>
      <c r="H10" s="10">
        <f t="shared" ca="1" si="2"/>
        <v>59.490230163163403</v>
      </c>
      <c r="I10" s="10">
        <f t="shared" ca="1" si="2"/>
        <v>59.340215974849599</v>
      </c>
      <c r="J10" s="10">
        <f t="shared" ca="1" si="2"/>
        <v>59.138037873241998</v>
      </c>
      <c r="K10" s="10">
        <f t="shared" ca="1" si="2"/>
        <v>58.880923148591123</v>
      </c>
      <c r="L10" s="10">
        <f ca="1">(L9/2+K10+L11/2)/2</f>
        <v>58.639555441748705</v>
      </c>
      <c r="M10" s="11"/>
      <c r="N10" s="11"/>
      <c r="O10" s="11"/>
      <c r="P10" s="11"/>
      <c r="Q10" s="11"/>
      <c r="R10" s="11"/>
      <c r="S10" s="10">
        <f ca="1">(S9/2+T10+S11/2)/2</f>
        <v>43.360440795661169</v>
      </c>
      <c r="T10" s="10">
        <f t="shared" ref="T10:AB14" ca="1" si="3">(S10+T9+U10+T11)/4</f>
        <v>43.11907355431569</v>
      </c>
      <c r="U10" s="10">
        <f t="shared" ca="1" si="3"/>
        <v>42.86195932662821</v>
      </c>
      <c r="V10" s="10">
        <f t="shared" ca="1" si="3"/>
        <v>42.659781624386966</v>
      </c>
      <c r="W10" s="10">
        <f t="shared" ca="1" si="3"/>
        <v>42.509767743769387</v>
      </c>
      <c r="X10" s="10">
        <f t="shared" ca="1" si="3"/>
        <v>42.400004503128443</v>
      </c>
      <c r="Y10" s="10">
        <f t="shared" ca="1" si="3"/>
        <v>42.320618335775521</v>
      </c>
      <c r="Z10" s="10">
        <f t="shared" ca="1" si="3"/>
        <v>42.264687689090181</v>
      </c>
      <c r="AA10" s="10">
        <f t="shared" ca="1" si="3"/>
        <v>42.227595385817352</v>
      </c>
      <c r="AB10" s="10">
        <f t="shared" ca="1" si="3"/>
        <v>42.206416351697868</v>
      </c>
      <c r="AC10" s="10">
        <f ca="1">(AC9/2+AB10+AC11/2)/2</f>
        <v>42.199529821489975</v>
      </c>
      <c r="AD10" s="9"/>
    </row>
    <row r="11" spans="1:30" s="4" customFormat="1" ht="15">
      <c r="A11" s="9"/>
      <c r="B11" s="10">
        <f ca="1">(B10/2+C11+B12/2)/2</f>
        <v>59.614710738196202</v>
      </c>
      <c r="C11" s="10">
        <f ca="1">(B11+C10+D11+C12)/4</f>
        <v>59.601457077896157</v>
      </c>
      <c r="D11" s="10">
        <f t="shared" ca="1" si="2"/>
        <v>59.560719674674239</v>
      </c>
      <c r="E11" s="10">
        <f t="shared" ca="1" si="2"/>
        <v>59.489459969101944</v>
      </c>
      <c r="F11" s="10">
        <f t="shared" ca="1" si="2"/>
        <v>59.382215600483164</v>
      </c>
      <c r="G11" s="10">
        <f t="shared" ca="1" si="2"/>
        <v>59.230364476372372</v>
      </c>
      <c r="H11" s="10">
        <f t="shared" ca="1" si="2"/>
        <v>59.020711113161525</v>
      </c>
      <c r="I11" s="10">
        <f t="shared" ca="1" si="2"/>
        <v>58.732595948589044</v>
      </c>
      <c r="J11" s="10">
        <f t="shared" ca="1" si="2"/>
        <v>58.331012468818564</v>
      </c>
      <c r="K11" s="10">
        <f t="shared" ca="1" si="2"/>
        <v>57.746099395397579</v>
      </c>
      <c r="L11" s="10">
        <f ca="1">(L10/2+K11+L12+M11/2)/3</f>
        <v>56.79637556278724</v>
      </c>
      <c r="M11" s="10">
        <f t="shared" ref="M11:R11" ca="1" si="4">(L11/2+M12+N11/2)/2</f>
        <v>54.748810555936991</v>
      </c>
      <c r="N11" s="10">
        <f t="shared" ca="1" si="4"/>
        <v>53.159924843175567</v>
      </c>
      <c r="O11" s="10">
        <f t="shared" ca="1" si="4"/>
        <v>51.709228269325308</v>
      </c>
      <c r="P11" s="10">
        <f t="shared" ca="1" si="4"/>
        <v>50.290757386113278</v>
      </c>
      <c r="Q11" s="10">
        <f t="shared" ca="1" si="4"/>
        <v>48.840061639663929</v>
      </c>
      <c r="R11" s="10">
        <f t="shared" ca="1" si="4"/>
        <v>47.251177748002689</v>
      </c>
      <c r="S11" s="10">
        <f ca="1">(S10/2+T11+S12+R11/2)/3</f>
        <v>45.203616228697285</v>
      </c>
      <c r="T11" s="10">
        <f t="shared" ca="1" si="3"/>
        <v>44.253894190331216</v>
      </c>
      <c r="U11" s="10">
        <f t="shared" ca="1" si="3"/>
        <v>43.668982206842003</v>
      </c>
      <c r="V11" s="10">
        <f t="shared" ca="1" si="3"/>
        <v>43.267399494400948</v>
      </c>
      <c r="W11" s="10">
        <f t="shared" ca="1" si="3"/>
        <v>42.979284905916018</v>
      </c>
      <c r="X11" s="10">
        <f t="shared" ca="1" si="3"/>
        <v>42.769631984506724</v>
      </c>
      <c r="Y11" s="10">
        <f t="shared" ca="1" si="3"/>
        <v>42.617781197238997</v>
      </c>
      <c r="Z11" s="10">
        <f t="shared" ca="1" si="3"/>
        <v>42.51053707730226</v>
      </c>
      <c r="AA11" s="10">
        <f t="shared" ca="1" si="3"/>
        <v>42.439277542380601</v>
      </c>
      <c r="AB11" s="10">
        <f t="shared" ca="1" si="3"/>
        <v>42.398540237819702</v>
      </c>
      <c r="AC11" s="10">
        <f ca="1">(AC10/2+AB11+AC12/2)/2</f>
        <v>42.385286607342664</v>
      </c>
      <c r="AD11" s="9"/>
    </row>
    <row r="12" spans="1:30" s="4" customFormat="1" ht="15">
      <c r="A12" s="9"/>
      <c r="B12" s="10">
        <f ca="1">(B11/2+C12+B13/2)/2</f>
        <v>59.455460120605196</v>
      </c>
      <c r="C12" s="10">
        <f ca="1">(B12+C11+D12+C13)/4</f>
        <v>59.436815735979607</v>
      </c>
      <c r="D12" s="10">
        <f t="shared" ca="1" si="2"/>
        <v>59.379558578001678</v>
      </c>
      <c r="E12" s="10">
        <f t="shared" ca="1" si="2"/>
        <v>59.279593925852254</v>
      </c>
      <c r="F12" s="10">
        <f t="shared" ca="1" si="2"/>
        <v>59.12965806650972</v>
      </c>
      <c r="G12" s="10">
        <f t="shared" ca="1" si="2"/>
        <v>58.918537657896906</v>
      </c>
      <c r="H12" s="10">
        <f t="shared" ca="1" si="2"/>
        <v>58.62965398292387</v>
      </c>
      <c r="I12" s="10">
        <f t="shared" ca="1" si="2"/>
        <v>58.238444372468919</v>
      </c>
      <c r="J12" s="10">
        <f t="shared" ca="1" si="2"/>
        <v>57.707316815252298</v>
      </c>
      <c r="K12" s="10">
        <f t="shared" ca="1" si="2"/>
        <v>56.976086591576312</v>
      </c>
      <c r="L12" s="10">
        <f t="shared" ref="L12:S14" ca="1" si="5">(K12+L11+M12+L13)/4</f>
        <v>55.948844474395045</v>
      </c>
      <c r="M12" s="10">
        <f t="shared" ca="1" si="5"/>
        <v>54.519471119996922</v>
      </c>
      <c r="N12" s="10">
        <f t="shared" ca="1" si="5"/>
        <v>53.090830503005606</v>
      </c>
      <c r="O12" s="10">
        <f t="shared" ca="1" si="5"/>
        <v>51.693115658736033</v>
      </c>
      <c r="P12" s="10">
        <f t="shared" ca="1" si="5"/>
        <v>50.306870045489887</v>
      </c>
      <c r="Q12" s="10">
        <f t="shared" ca="1" si="5"/>
        <v>48.909155920157772</v>
      </c>
      <c r="R12" s="10">
        <f t="shared" ca="1" si="5"/>
        <v>47.480516733917476</v>
      </c>
      <c r="S12" s="10">
        <f t="shared" ca="1" si="5"/>
        <v>46.051145396910321</v>
      </c>
      <c r="T12" s="10">
        <f t="shared" ca="1" si="3"/>
        <v>45.023904914341543</v>
      </c>
      <c r="U12" s="10">
        <f t="shared" ca="1" si="3"/>
        <v>44.292675936675572</v>
      </c>
      <c r="V12" s="10">
        <f t="shared" ca="1" si="3"/>
        <v>43.761549344171144</v>
      </c>
      <c r="W12" s="10">
        <f t="shared" ca="1" si="3"/>
        <v>43.370340491514213</v>
      </c>
      <c r="X12" s="10">
        <f t="shared" ca="1" si="3"/>
        <v>43.081457412006237</v>
      </c>
      <c r="Y12" s="10">
        <f t="shared" ca="1" si="3"/>
        <v>42.870337463766859</v>
      </c>
      <c r="Z12" s="10">
        <f t="shared" ca="1" si="3"/>
        <v>42.72040194708066</v>
      </c>
      <c r="AA12" s="10">
        <f t="shared" ca="1" si="3"/>
        <v>42.620437531170211</v>
      </c>
      <c r="AB12" s="10">
        <f t="shared" ca="1" si="3"/>
        <v>42.563180510111415</v>
      </c>
      <c r="AC12" s="10">
        <f ca="1">(AC11/2+AB12+AC13/2)/2</f>
        <v>42.544536166896201</v>
      </c>
      <c r="AD12" s="9"/>
    </row>
    <row r="13" spans="1:30" s="4" customFormat="1" ht="15">
      <c r="A13" s="9"/>
      <c r="B13" s="10">
        <f ca="1">(B12/2+C13+B14/2)/2</f>
        <v>59.333498421382025</v>
      </c>
      <c r="C13" s="10">
        <f ca="1">(B13+C12+D13+C14)/4</f>
        <v>59.310787271405019</v>
      </c>
      <c r="D13" s="10">
        <f t="shared" ca="1" si="2"/>
        <v>59.241105083398381</v>
      </c>
      <c r="E13" s="10">
        <f t="shared" ca="1" si="2"/>
        <v>59.119699204226919</v>
      </c>
      <c r="F13" s="10">
        <f t="shared" ca="1" si="2"/>
        <v>58.938285205535536</v>
      </c>
      <c r="G13" s="10">
        <f t="shared" ca="1" si="2"/>
        <v>58.684474241812651</v>
      </c>
      <c r="H13" s="10">
        <f t="shared" ca="1" si="2"/>
        <v>58.34092293988666</v>
      </c>
      <c r="I13" s="10">
        <f t="shared" ca="1" si="2"/>
        <v>57.884210914502063</v>
      </c>
      <c r="J13" s="10">
        <f t="shared" ca="1" si="2"/>
        <v>57.283724024125988</v>
      </c>
      <c r="K13" s="10">
        <f t="shared" ca="1" si="2"/>
        <v>56.502085907938579</v>
      </c>
      <c r="L13" s="10">
        <f t="shared" ca="1" si="5"/>
        <v>55.503444886191595</v>
      </c>
      <c r="M13" s="10">
        <f t="shared" ca="1" si="5"/>
        <v>54.289399239021009</v>
      </c>
      <c r="N13" s="10">
        <f t="shared" ca="1" si="5"/>
        <v>52.990810699621946</v>
      </c>
      <c r="O13" s="10">
        <f t="shared" ca="1" si="5"/>
        <v>51.665534129795205</v>
      </c>
      <c r="P13" s="10">
        <f t="shared" ca="1" si="5"/>
        <v>50.334451518529058</v>
      </c>
      <c r="Q13" s="10">
        <f t="shared" ca="1" si="5"/>
        <v>49.009175538320775</v>
      </c>
      <c r="R13" s="10">
        <f t="shared" ca="1" si="5"/>
        <v>47.710588111309121</v>
      </c>
      <c r="S13" s="10">
        <f t="shared" ca="1" si="5"/>
        <v>46.496543916487177</v>
      </c>
      <c r="T13" s="10">
        <f t="shared" ca="1" si="3"/>
        <v>45.497904309452352</v>
      </c>
      <c r="U13" s="10">
        <f t="shared" ca="1" si="3"/>
        <v>44.716267432832772</v>
      </c>
      <c r="V13" s="10">
        <f t="shared" ca="1" si="3"/>
        <v>44.1157815856497</v>
      </c>
      <c r="W13" s="10">
        <f t="shared" ca="1" si="3"/>
        <v>43.659070419469927</v>
      </c>
      <c r="X13" s="10">
        <f t="shared" ca="1" si="3"/>
        <v>43.315519811004293</v>
      </c>
      <c r="Y13" s="10">
        <f t="shared" ca="1" si="3"/>
        <v>43.061709391642012</v>
      </c>
      <c r="Z13" s="10">
        <f t="shared" ca="1" si="3"/>
        <v>42.880295801657866</v>
      </c>
      <c r="AA13" s="10">
        <f t="shared" ca="1" si="3"/>
        <v>42.758890205648854</v>
      </c>
      <c r="AB13" s="10">
        <f t="shared" ca="1" si="3"/>
        <v>42.689208182179101</v>
      </c>
      <c r="AC13" s="10">
        <f ca="1">(AC12/2+AB13+AC14/2)/2</f>
        <v>42.666497081993782</v>
      </c>
      <c r="AD13" s="9"/>
    </row>
    <row r="14" spans="1:30" s="4" customFormat="1" ht="15">
      <c r="A14" s="9"/>
      <c r="B14" s="10">
        <f ca="1">(B13/2+C14+B15/2)/2</f>
        <v>59.256959196643237</v>
      </c>
      <c r="C14" s="10">
        <f ca="1">(B14+C13+D14+C15)/4</f>
        <v>59.23172996470646</v>
      </c>
      <c r="D14" s="10">
        <f t="shared" ca="1" si="2"/>
        <v>59.154375404330018</v>
      </c>
      <c r="E14" s="10">
        <f t="shared" ca="1" si="2"/>
        <v>59.019812733987933</v>
      </c>
      <c r="F14" s="10">
        <f t="shared" ca="1" si="2"/>
        <v>58.81930945203505</v>
      </c>
      <c r="G14" s="10">
        <f t="shared" ca="1" si="2"/>
        <v>58.54015132019186</v>
      </c>
      <c r="H14" s="10">
        <f t="shared" ca="1" si="2"/>
        <v>58.165352793828085</v>
      </c>
      <c r="I14" s="10">
        <f t="shared" ca="1" si="2"/>
        <v>57.673752515929841</v>
      </c>
      <c r="J14" s="10">
        <f t="shared" ca="1" si="2"/>
        <v>57.041282677730102</v>
      </c>
      <c r="K14" s="10">
        <f t="shared" ca="1" si="2"/>
        <v>56.245088376317803</v>
      </c>
      <c r="L14" s="10">
        <f t="shared" ca="1" si="5"/>
        <v>55.273450198049346</v>
      </c>
      <c r="M14" s="10">
        <f t="shared" ca="1" si="5"/>
        <v>54.143870547958826</v>
      </c>
      <c r="N14" s="10">
        <f t="shared" ca="1" si="5"/>
        <v>52.917479238043882</v>
      </c>
      <c r="O14" s="10">
        <f t="shared" ca="1" si="5"/>
        <v>51.643758955880493</v>
      </c>
      <c r="P14" s="10">
        <f t="shared" ca="1" si="5"/>
        <v>50.356226664380429</v>
      </c>
      <c r="Q14" s="10">
        <f t="shared" ca="1" si="5"/>
        <v>49.082506886612528</v>
      </c>
      <c r="R14" s="10">
        <f t="shared" ca="1" si="5"/>
        <v>47.856116511532534</v>
      </c>
      <c r="S14" s="10">
        <f t="shared" ca="1" si="5"/>
        <v>46.726538073042597</v>
      </c>
      <c r="T14" s="10">
        <f t="shared" ca="1" si="3"/>
        <v>45.754901170411102</v>
      </c>
      <c r="U14" s="10">
        <f t="shared" ca="1" si="3"/>
        <v>44.95870807066045</v>
      </c>
      <c r="V14" s="10">
        <f t="shared" ca="1" si="3"/>
        <v>44.326239295854478</v>
      </c>
      <c r="W14" s="10">
        <f t="shared" ca="1" si="3"/>
        <v>43.834639921761493</v>
      </c>
      <c r="X14" s="10">
        <f t="shared" ca="1" si="3"/>
        <v>43.459842138698434</v>
      </c>
      <c r="Y14" s="10">
        <f t="shared" ca="1" si="3"/>
        <v>43.180684596807566</v>
      </c>
      <c r="Z14" s="10">
        <f t="shared" ca="1" si="3"/>
        <v>42.980181760630074</v>
      </c>
      <c r="AA14" s="10">
        <f t="shared" ca="1" si="3"/>
        <v>42.84561940025273</v>
      </c>
      <c r="AB14" s="10">
        <f t="shared" ca="1" si="3"/>
        <v>42.768265020329316</v>
      </c>
      <c r="AC14" s="10">
        <f ca="1">(AC13/2+AB14+AC15/2)/2</f>
        <v>42.74303584302379</v>
      </c>
      <c r="AD14" s="9"/>
    </row>
    <row r="15" spans="1:30" s="4" customFormat="1" ht="15">
      <c r="A15" s="9"/>
      <c r="B15" s="10">
        <f ca="1">B14/2+C15/2</f>
        <v>59.23087862340013</v>
      </c>
      <c r="C15" s="10">
        <f ca="1">(B15/2+C14+D15/2)/2</f>
        <v>59.204798113727776</v>
      </c>
      <c r="D15" s="10">
        <f t="shared" ref="D15:AB15" ca="1" si="6">(C15/2+D14+E15/2)/2</f>
        <v>59.124853967334928</v>
      </c>
      <c r="E15" s="10">
        <f t="shared" ca="1" si="6"/>
        <v>58.98586701541533</v>
      </c>
      <c r="F15" s="10">
        <f t="shared" ca="1" si="6"/>
        <v>58.778988699626453</v>
      </c>
      <c r="G15" s="10">
        <f t="shared" ca="1" si="6"/>
        <v>58.491468958736242</v>
      </c>
      <c r="H15" s="10">
        <f t="shared" ca="1" si="6"/>
        <v>58.106584582754039</v>
      </c>
      <c r="I15" s="10">
        <f t="shared" ca="1" si="6"/>
        <v>57.604163882197547</v>
      </c>
      <c r="J15" s="10">
        <f t="shared" ca="1" si="6"/>
        <v>56.962566023014929</v>
      </c>
      <c r="K15" s="10">
        <f t="shared" ca="1" si="6"/>
        <v>56.163534975607121</v>
      </c>
      <c r="L15" s="10">
        <f t="shared" ca="1" si="6"/>
        <v>55.201397260579952</v>
      </c>
      <c r="M15" s="10">
        <f t="shared" ca="1" si="6"/>
        <v>54.095153815751203</v>
      </c>
      <c r="N15" s="10">
        <f t="shared" ca="1" si="6"/>
        <v>52.891477059809951</v>
      </c>
      <c r="O15" s="10">
        <f t="shared" ca="1" si="6"/>
        <v>51.635796104264656</v>
      </c>
      <c r="P15" s="10">
        <f t="shared" ca="1" si="6"/>
        <v>50.364189600666961</v>
      </c>
      <c r="Q15" s="10">
        <f t="shared" ca="1" si="6"/>
        <v>49.108509118059047</v>
      </c>
      <c r="R15" s="10">
        <f t="shared" ca="1" si="6"/>
        <v>47.904833235853893</v>
      </c>
      <c r="S15" s="10">
        <f t="shared" ca="1" si="6"/>
        <v>46.798590926353576</v>
      </c>
      <c r="T15" s="10">
        <f t="shared" ca="1" si="6"/>
        <v>45.836454433456673</v>
      </c>
      <c r="U15" s="10">
        <f t="shared" ca="1" si="6"/>
        <v>45.037424563301123</v>
      </c>
      <c r="V15" s="10">
        <f t="shared" ca="1" si="6"/>
        <v>44.395827763222911</v>
      </c>
      <c r="W15" s="10">
        <f t="shared" ca="1" si="6"/>
        <v>43.893407972570081</v>
      </c>
      <c r="X15" s="10">
        <f t="shared" ca="1" si="6"/>
        <v>43.508524349882862</v>
      </c>
      <c r="Y15" s="10">
        <f t="shared" ca="1" si="6"/>
        <v>43.221005209250002</v>
      </c>
      <c r="Z15" s="10">
        <f t="shared" ca="1" si="6"/>
        <v>43.014127348076329</v>
      </c>
      <c r="AA15" s="10">
        <f t="shared" ca="1" si="6"/>
        <v>42.875140712686623</v>
      </c>
      <c r="AB15" s="10">
        <f t="shared" ca="1" si="6"/>
        <v>42.795196750696995</v>
      </c>
      <c r="AC15" s="10">
        <f ca="1">AB15/2+AC14/2</f>
        <v>42.769116296860389</v>
      </c>
      <c r="AD15" s="9"/>
    </row>
    <row r="16" spans="1:30" s="4" customFormat="1" ht="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s="4" customFormat="1" ht="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s="4" customFormat="1" ht="15"/>
    <row r="19" spans="1:30" s="4" customFormat="1" ht="15">
      <c r="M19" s="12" t="s">
        <v>4</v>
      </c>
      <c r="N19" s="10">
        <v>1.2</v>
      </c>
      <c r="O19" s="4" t="s">
        <v>7</v>
      </c>
      <c r="R19" s="12" t="s">
        <v>1</v>
      </c>
      <c r="S19" s="13">
        <f ca="1">S9-S10</f>
        <v>-1.3604407956611695</v>
      </c>
      <c r="T19" s="13">
        <f t="shared" ref="T19:AC19" ca="1" si="7">T9-T10</f>
        <v>-1.1190735543156904</v>
      </c>
      <c r="U19" s="13">
        <f t="shared" ca="1" si="7"/>
        <v>-0.86195932662820951</v>
      </c>
      <c r="V19" s="13">
        <f t="shared" ca="1" si="7"/>
        <v>-0.65978162438696586</v>
      </c>
      <c r="W19" s="13">
        <f t="shared" ca="1" si="7"/>
        <v>-0.50976774376938749</v>
      </c>
      <c r="X19" s="13">
        <f t="shared" ca="1" si="7"/>
        <v>-0.40000450312844293</v>
      </c>
      <c r="Y19" s="13">
        <f t="shared" ca="1" si="7"/>
        <v>-0.32061833577552079</v>
      </c>
      <c r="Z19" s="13">
        <f t="shared" ca="1" si="7"/>
        <v>-0.26468768909018081</v>
      </c>
      <c r="AA19" s="13">
        <f t="shared" ca="1" si="7"/>
        <v>-0.22759538581735228</v>
      </c>
      <c r="AB19" s="13">
        <f t="shared" ca="1" si="7"/>
        <v>-0.20641635169786809</v>
      </c>
      <c r="AC19" s="13">
        <f t="shared" ca="1" si="7"/>
        <v>-0.19952982148997478</v>
      </c>
    </row>
    <row r="20" spans="1:30" s="4" customFormat="1" ht="15">
      <c r="M20" s="12" t="s">
        <v>2</v>
      </c>
      <c r="N20" s="10">
        <v>7</v>
      </c>
      <c r="O20" s="4" t="s">
        <v>8</v>
      </c>
      <c r="R20" s="12" t="s">
        <v>3</v>
      </c>
      <c r="S20" s="13">
        <f t="shared" ref="S20:AC20" ca="1" si="8">S19/dy</f>
        <v>-0.19434868509445277</v>
      </c>
      <c r="T20" s="13">
        <f t="shared" ca="1" si="8"/>
        <v>-0.15986765061652722</v>
      </c>
      <c r="U20" s="13">
        <f t="shared" ca="1" si="8"/>
        <v>-0.12313704666117278</v>
      </c>
      <c r="V20" s="13">
        <f t="shared" ca="1" si="8"/>
        <v>-9.4254517769566545E-2</v>
      </c>
      <c r="W20" s="13">
        <f t="shared" ca="1" si="8"/>
        <v>-7.2823963395626787E-2</v>
      </c>
      <c r="X20" s="13">
        <f t="shared" ca="1" si="8"/>
        <v>-5.7143500446920417E-2</v>
      </c>
      <c r="Y20" s="13">
        <f t="shared" ca="1" si="8"/>
        <v>-4.5802619396502972E-2</v>
      </c>
      <c r="Z20" s="13">
        <f t="shared" ca="1" si="8"/>
        <v>-3.7812527012882971E-2</v>
      </c>
      <c r="AA20" s="13">
        <f t="shared" ca="1" si="8"/>
        <v>-3.2513626545336037E-2</v>
      </c>
      <c r="AB20" s="13">
        <f t="shared" ca="1" si="8"/>
        <v>-2.9488050242552584E-2</v>
      </c>
      <c r="AC20" s="13">
        <f t="shared" ca="1" si="8"/>
        <v>-2.850426021285354E-2</v>
      </c>
    </row>
    <row r="21" spans="1:30" s="4" customFormat="1" ht="15">
      <c r="R21" s="12" t="s">
        <v>6</v>
      </c>
      <c r="S21" s="13">
        <f>dy/2</f>
        <v>3.5</v>
      </c>
      <c r="T21" s="13">
        <f t="shared" ref="T21:AB21" si="9">dy</f>
        <v>7</v>
      </c>
      <c r="U21" s="13">
        <f t="shared" si="9"/>
        <v>7</v>
      </c>
      <c r="V21" s="13">
        <f t="shared" si="9"/>
        <v>7</v>
      </c>
      <c r="W21" s="13">
        <f t="shared" si="9"/>
        <v>7</v>
      </c>
      <c r="X21" s="13">
        <f t="shared" si="9"/>
        <v>7</v>
      </c>
      <c r="Y21" s="13">
        <f t="shared" si="9"/>
        <v>7</v>
      </c>
      <c r="Z21" s="13">
        <f t="shared" si="9"/>
        <v>7</v>
      </c>
      <c r="AA21" s="13">
        <f t="shared" si="9"/>
        <v>7</v>
      </c>
      <c r="AB21" s="13">
        <f t="shared" si="9"/>
        <v>7</v>
      </c>
      <c r="AC21" s="13">
        <f>dy/2</f>
        <v>3.5</v>
      </c>
    </row>
    <row r="22" spans="1:30" s="4" customFormat="1" ht="15">
      <c r="R22" s="12" t="s">
        <v>5</v>
      </c>
      <c r="S22" s="13">
        <f t="shared" ref="S22:AC22" ca="1" si="10">K*S20*S21</f>
        <v>-0.8162644773967016</v>
      </c>
      <c r="T22" s="13">
        <f t="shared" ca="1" si="10"/>
        <v>-1.3428882651788288</v>
      </c>
      <c r="U22" s="13">
        <f t="shared" ca="1" si="10"/>
        <v>-1.0343511919538515</v>
      </c>
      <c r="V22" s="13">
        <f t="shared" ca="1" si="10"/>
        <v>-0.79173794926435892</v>
      </c>
      <c r="W22" s="13">
        <f t="shared" ca="1" si="10"/>
        <v>-0.61172129252326501</v>
      </c>
      <c r="X22" s="13">
        <f t="shared" ca="1" si="10"/>
        <v>-0.48000540375413148</v>
      </c>
      <c r="Y22" s="13">
        <f t="shared" ca="1" si="10"/>
        <v>-0.38474200293062499</v>
      </c>
      <c r="Z22" s="13">
        <f t="shared" ca="1" si="10"/>
        <v>-0.31762522690821693</v>
      </c>
      <c r="AA22" s="13">
        <f t="shared" ca="1" si="10"/>
        <v>-0.2731144629808227</v>
      </c>
      <c r="AB22" s="13">
        <f t="shared" ca="1" si="10"/>
        <v>-0.24769962203744167</v>
      </c>
      <c r="AC22" s="13">
        <f t="shared" ca="1" si="10"/>
        <v>-0.11971789289398486</v>
      </c>
    </row>
    <row r="23" spans="1:30" s="4" customFormat="1" ht="15"/>
    <row r="24" spans="1:30" s="4" customFormat="1" ht="15">
      <c r="R24" s="14" t="s">
        <v>9</v>
      </c>
      <c r="S24" s="15">
        <f ca="1">SUM(S22:AC22)</f>
        <v>-6.4198677878222297</v>
      </c>
      <c r="T24" s="15"/>
      <c r="U24" s="4" t="s">
        <v>10</v>
      </c>
    </row>
  </sheetData>
  <mergeCells count="1">
    <mergeCell ref="S24:T24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  <legacyDrawing r:id="rId2"/>
  <oleObjects>
    <oleObject progId="Visio.Drawing.11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dy</vt:lpstr>
      <vt:lpstr>h_down</vt:lpstr>
      <vt:lpstr>h_up</vt:lpstr>
      <vt:lpstr>K</vt:lpstr>
    </vt:vector>
  </TitlesOfParts>
  <Company>BYU-EMRL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L. Jones</dc:creator>
  <cp:lastModifiedBy>Norm Jones</cp:lastModifiedBy>
  <dcterms:created xsi:type="dcterms:W3CDTF">2006-04-20T20:56:15Z</dcterms:created>
  <dcterms:modified xsi:type="dcterms:W3CDTF">2010-03-11T22:40:56Z</dcterms:modified>
</cp:coreProperties>
</file>